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B-Peł" sheetId="1" r:id="rId1"/>
    <sheet name="RZiS-P" sheetId="2" r:id="rId2"/>
    <sheet name="stan" sheetId="3" state="veryHidden" r:id="rId3"/>
  </sheets>
  <definedNames>
    <definedName name="_xlnm.Print_Area" localSheetId="0">'B-Peł'!$A$1:$E$96</definedName>
    <definedName name="_xlnm.Print_Area" localSheetId="1">'RZiS-P'!$A$1:$E$76</definedName>
  </definedNames>
  <calcPr fullCalcOnLoad="1"/>
</workbook>
</file>

<file path=xl/sharedStrings.xml><?xml version="1.0" encoding="utf-8"?>
<sst xmlns="http://schemas.openxmlformats.org/spreadsheetml/2006/main" count="178" uniqueCount="113">
  <si>
    <t>A.</t>
  </si>
  <si>
    <t>Aktywa trwałe</t>
  </si>
  <si>
    <t>I.</t>
  </si>
  <si>
    <t>Wartości niematerialne i prawne</t>
  </si>
  <si>
    <t>II.</t>
  </si>
  <si>
    <t>Rzeczowe aktywa trwałe</t>
  </si>
  <si>
    <t>IV.</t>
  </si>
  <si>
    <t>Należności długoterminowe</t>
  </si>
  <si>
    <t>III.</t>
  </si>
  <si>
    <t>Inwestycje długoterminowe</t>
  </si>
  <si>
    <t>–</t>
  </si>
  <si>
    <t>V.</t>
  </si>
  <si>
    <t>Długoterminowe rozliczenia międzyokresowe</t>
  </si>
  <si>
    <t>B.</t>
  </si>
  <si>
    <t>Aktywa obrotowe</t>
  </si>
  <si>
    <t>Zapasy</t>
  </si>
  <si>
    <t>Należności krótkoterminowe</t>
  </si>
  <si>
    <t>Inwestycje krótkoterminowe</t>
  </si>
  <si>
    <t>C.</t>
  </si>
  <si>
    <t>Rozliczenia międzyokresowe</t>
  </si>
  <si>
    <t>Krótkoterminowe rozliczenia międzyokresowe</t>
  </si>
  <si>
    <t>Aktywa razem</t>
  </si>
  <si>
    <t>Kapitał (fundusz) własny</t>
  </si>
  <si>
    <t>Kapitał (fundusz) podstawowy</t>
  </si>
  <si>
    <t>Kapitał (fundusz) zapasowy</t>
  </si>
  <si>
    <t>VI.</t>
  </si>
  <si>
    <t>VII.</t>
  </si>
  <si>
    <t>VIII.</t>
  </si>
  <si>
    <t>Odpisy z zysku netto w ciągu roku obrotowego (wielkość ujemna)</t>
  </si>
  <si>
    <t>IX.</t>
  </si>
  <si>
    <t>Zobowiązania i rezerwy na zobowiązania</t>
  </si>
  <si>
    <t>Zobowiązania długoterminowe</t>
  </si>
  <si>
    <t>D.</t>
  </si>
  <si>
    <t>E.</t>
  </si>
  <si>
    <t>Pasywa razem</t>
  </si>
  <si>
    <t>Przychody netto ze sprzedaży i zrównane z nimi, w tym:</t>
  </si>
  <si>
    <t>Przychody netto ze sprzedaży produktów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</si>
  <si>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</si>
  <si>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</si>
  <si>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</si>
  <si>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</si>
  <si>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</si>
  <si>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opłaty, w tym:</t>
  </si>
  <si>
    <t>podatek akcyzowy</t>
  </si>
  <si>
    <t>Wynagrodzenia</t>
  </si>
  <si>
    <t>Wartość sprzedanych towarów i materiałów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</si>
  <si>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</si>
  <si>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</si>
  <si>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</si>
  <si>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</si>
  <si>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</si>
  <si>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Inne koszty operacyjne</t>
  </si>
  <si>
    <t>F.</t>
  </si>
  <si>
    <t>G.</t>
  </si>
  <si>
    <t>Dywidendy i udziały w zyskach, w tym:</t>
  </si>
  <si>
    <t>Odsetki, w tym:</t>
  </si>
  <si>
    <t>Inne</t>
  </si>
  <si>
    <t>H.</t>
  </si>
  <si>
    <t>J.</t>
  </si>
  <si>
    <t>K.</t>
  </si>
  <si>
    <t>Straty nadzwyczajne</t>
  </si>
  <si>
    <t>L.</t>
  </si>
  <si>
    <t>M.</t>
  </si>
  <si>
    <t>Podatek dochodowy</t>
  </si>
  <si>
    <t>N.</t>
  </si>
  <si>
    <t xml:space="preserve">Należne wpłaty na kapitał podstawowy (wielkość ujemna) </t>
  </si>
  <si>
    <t xml:space="preserve">Udziały (akcje) własne (wielkość ujemna) </t>
  </si>
  <si>
    <t xml:space="preserve">Kapitał (fundusz) z aktualizacji wyceny </t>
  </si>
  <si>
    <t xml:space="preserve">Pozostałe kapitały (fundusze) rezerwowe </t>
  </si>
  <si>
    <t xml:space="preserve">Zysk (strata) z lat ubiegłych </t>
  </si>
  <si>
    <t xml:space="preserve">Zysk (strata) netto </t>
  </si>
  <si>
    <t xml:space="preserve">Rezerwy na zobowiązania </t>
  </si>
  <si>
    <t xml:space="preserve">Zobowiązania krótkoterminowe </t>
  </si>
  <si>
    <t>(wariant porównawczy)</t>
  </si>
  <si>
    <t>Stan na</t>
  </si>
  <si>
    <t>ubiegły rok obrotowy</t>
  </si>
  <si>
    <t>bieżący rok obrotowy</t>
  </si>
  <si>
    <t xml:space="preserve">od jednostek powiązanych </t>
  </si>
  <si>
    <t xml:space="preserve">Strata ze zbycia niefinansowych aktywów trwałych </t>
  </si>
  <si>
    <t xml:space="preserve">Aktualizacja wartości aktywów niefinansowych </t>
  </si>
  <si>
    <t xml:space="preserve">Zysk ze zbycia inwestycji </t>
  </si>
  <si>
    <t xml:space="preserve">Aktualizacja wartości inwestycji </t>
  </si>
  <si>
    <t xml:space="preserve">Koszty finansowe </t>
  </si>
  <si>
    <t xml:space="preserve">dla jednostek powiązanych </t>
  </si>
  <si>
    <t xml:space="preserve">Strata ze zbycia inwestycji </t>
  </si>
  <si>
    <t xml:space="preserve">Koszt wytworzenia produktów na własne potrzeby jednostki </t>
  </si>
  <si>
    <t xml:space="preserve">Ubezpieczenia społeczne i inne świadczenia </t>
  </si>
  <si>
    <t xml:space="preserve">Pozostałe koszty rodzajowe </t>
  </si>
  <si>
    <t>Zysk (strata) ze sprzedaży (A–B)</t>
  </si>
  <si>
    <t>Zysk (strata) z działalności operacyjnej (C+D–E)</t>
  </si>
  <si>
    <t xml:space="preserve">Przychody finansowe </t>
  </si>
  <si>
    <t>Zysk (strata) z działalności gospodarczej (F+G–H)</t>
  </si>
  <si>
    <t xml:space="preserve">Wynik zdarzeń nadzwyczajnych (J.I.–J.II.) </t>
  </si>
  <si>
    <t xml:space="preserve">Zyski nadzwyczajne </t>
  </si>
  <si>
    <t>Zysk (strata) brutto (I+/–J)</t>
  </si>
  <si>
    <t>Zysk (strata) netto (K–L–M)</t>
  </si>
  <si>
    <t xml:space="preserve">                                       (pieczątka jednostki)</t>
  </si>
  <si>
    <t>PRAWDA</t>
  </si>
  <si>
    <t xml:space="preserve">             AKTYWA</t>
  </si>
  <si>
    <t xml:space="preserve">              PASYWA</t>
  </si>
  <si>
    <t xml:space="preserve">Zmiana stanu produktów (zwiększenie – wart (+), zmniejszenie – wartość( -) </t>
  </si>
  <si>
    <t>Pozostałe obowiązkowe zmniejszenia zysku (zwiększen straty)</t>
  </si>
  <si>
    <t>Ul Nawojki 6/84</t>
  </si>
  <si>
    <t>30-072 KRAKÓW</t>
  </si>
  <si>
    <t>STOWARZYSZENIE ROZWOJU DZIECI I MŁODZIEŻY „ALF”</t>
  </si>
  <si>
    <t>31.12.2009</t>
  </si>
  <si>
    <t xml:space="preserve">           BILANS SPORZĄDZONY NA DZIEŃ    31.12.2010</t>
  </si>
  <si>
    <t>31.12.2010</t>
  </si>
  <si>
    <t>RACHUNEK ZYSKÓW I STRAT SPORZĄDZONY NA DZIEŃ ..31.12.2010..</t>
  </si>
  <si>
    <t>Wyszczególnienie</t>
  </si>
  <si>
    <t>Kraków, dnia 24.02.2011</t>
  </si>
  <si>
    <t>Sporządził: Teresa Bogusz</t>
  </si>
  <si>
    <t>Sporządził:   Teresa Bogusz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</si>
</sst>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3" fontId="3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3" fontId="3" fillId="0" borderId="19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43" fontId="3" fillId="0" borderId="24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pane ySplit="7" topLeftCell="BM8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5.57421875" style="0" customWidth="1"/>
    <col min="2" max="2" width="64.7109375" style="0" customWidth="1"/>
    <col min="3" max="3" width="21.00390625" style="0" customWidth="1"/>
    <col min="4" max="4" width="19.140625" style="0" customWidth="1"/>
  </cols>
  <sheetData>
    <row r="1" ht="31.5">
      <c r="B1" s="61" t="s">
        <v>104</v>
      </c>
    </row>
    <row r="2" ht="15.75">
      <c r="B2" s="61" t="s">
        <v>102</v>
      </c>
    </row>
    <row r="3" ht="15.75" customHeight="1">
      <c r="B3" s="61" t="s">
        <v>103</v>
      </c>
    </row>
    <row r="4" ht="15.75">
      <c r="B4" s="61"/>
    </row>
    <row r="5" ht="21" customHeight="1">
      <c r="B5" s="61"/>
    </row>
    <row r="6" spans="1:3" ht="20.25">
      <c r="A6" s="12" t="s">
        <v>106</v>
      </c>
      <c r="B6" s="12"/>
      <c r="C6" s="12"/>
    </row>
    <row r="7" spans="1:3" ht="20.25">
      <c r="A7" s="12"/>
      <c r="B7" s="12"/>
      <c r="C7" s="12"/>
    </row>
    <row r="9" spans="1:2" ht="18.75" thickBot="1">
      <c r="A9" s="1" t="s">
        <v>98</v>
      </c>
      <c r="B9" s="1"/>
    </row>
    <row r="10" spans="1:4" ht="15.75">
      <c r="A10" s="5"/>
      <c r="B10" s="6"/>
      <c r="C10" s="13" t="s">
        <v>74</v>
      </c>
      <c r="D10" s="14" t="s">
        <v>74</v>
      </c>
    </row>
    <row r="11" spans="1:4" ht="15.75" thickBot="1">
      <c r="A11" s="7"/>
      <c r="B11" s="8"/>
      <c r="C11" s="15" t="s">
        <v>105</v>
      </c>
      <c r="D11" s="16" t="s">
        <v>107</v>
      </c>
    </row>
    <row r="12" spans="1:4" ht="15.75">
      <c r="A12" s="9" t="s">
        <v>0</v>
      </c>
      <c r="B12" s="4" t="s">
        <v>1</v>
      </c>
      <c r="C12" s="51">
        <f>SUM(C13,C14,C15,C16,C17)</f>
        <v>0</v>
      </c>
      <c r="D12" s="51">
        <f>SUM(D13,D14,D15,D16,D17)</f>
        <v>0</v>
      </c>
    </row>
    <row r="13" spans="1:4" ht="15">
      <c r="A13" s="10" t="s">
        <v>2</v>
      </c>
      <c r="B13" s="3" t="s">
        <v>3</v>
      </c>
      <c r="C13" s="52"/>
      <c r="D13" s="52"/>
    </row>
    <row r="14" spans="1:4" ht="15">
      <c r="A14" s="10" t="s">
        <v>4</v>
      </c>
      <c r="B14" s="3" t="s">
        <v>5</v>
      </c>
      <c r="C14" s="52"/>
      <c r="D14" s="52">
        <v>0</v>
      </c>
    </row>
    <row r="15" spans="1:4" ht="15">
      <c r="A15" s="10" t="s">
        <v>8</v>
      </c>
      <c r="B15" s="3" t="s">
        <v>7</v>
      </c>
      <c r="C15" s="52"/>
      <c r="D15" s="52"/>
    </row>
    <row r="16" spans="1:4" ht="15">
      <c r="A16" s="10" t="s">
        <v>6</v>
      </c>
      <c r="B16" s="3" t="s">
        <v>9</v>
      </c>
      <c r="C16" s="52"/>
      <c r="D16" s="52"/>
    </row>
    <row r="17" spans="1:4" ht="15">
      <c r="A17" s="10" t="s">
        <v>11</v>
      </c>
      <c r="B17" s="3" t="s">
        <v>12</v>
      </c>
      <c r="C17" s="52"/>
      <c r="D17" s="52"/>
    </row>
    <row r="18" spans="1:4" ht="15.75">
      <c r="A18" s="11" t="s">
        <v>13</v>
      </c>
      <c r="B18" s="2" t="s">
        <v>14</v>
      </c>
      <c r="C18" s="53">
        <f>SUM(C19,C20,C21,C22)</f>
        <v>1938.86</v>
      </c>
      <c r="D18" s="53">
        <f>SUM(D19,D20,D21,D22)</f>
        <v>5354.35</v>
      </c>
    </row>
    <row r="19" spans="1:4" ht="15">
      <c r="A19" s="10" t="s">
        <v>2</v>
      </c>
      <c r="B19" s="3" t="s">
        <v>15</v>
      </c>
      <c r="C19" s="52"/>
      <c r="D19" s="52"/>
    </row>
    <row r="20" spans="1:4" ht="15">
      <c r="A20" s="10" t="s">
        <v>4</v>
      </c>
      <c r="B20" s="3" t="s">
        <v>16</v>
      </c>
      <c r="C20" s="52"/>
      <c r="D20" s="52"/>
    </row>
    <row r="21" spans="1:4" ht="15">
      <c r="A21" s="10" t="s">
        <v>8</v>
      </c>
      <c r="B21" s="3" t="s">
        <v>17</v>
      </c>
      <c r="C21" s="52">
        <f>1938.86</f>
        <v>1938.86</v>
      </c>
      <c r="D21" s="52">
        <v>5354.35</v>
      </c>
    </row>
    <row r="22" spans="1:4" ht="15.75" thickBot="1">
      <c r="A22" s="38" t="s">
        <v>6</v>
      </c>
      <c r="B22" s="39" t="s">
        <v>20</v>
      </c>
      <c r="C22" s="54"/>
      <c r="D22" s="54"/>
    </row>
    <row r="23" spans="1:4" ht="16.5" thickBot="1">
      <c r="A23" s="40"/>
      <c r="B23" s="41" t="s">
        <v>21</v>
      </c>
      <c r="C23" s="55">
        <f>SUM(C18,C12)</f>
        <v>1938.86</v>
      </c>
      <c r="D23" s="55">
        <f>SUM(D18,D12)</f>
        <v>5354.35</v>
      </c>
    </row>
    <row r="24" spans="1:4" ht="15.75">
      <c r="A24" s="37"/>
      <c r="B24" s="37"/>
      <c r="C24" s="37"/>
      <c r="D24" s="37"/>
    </row>
    <row r="27" ht="18.75" thickBot="1">
      <c r="A27" s="1" t="s">
        <v>99</v>
      </c>
    </row>
    <row r="28" spans="1:4" ht="15">
      <c r="A28" s="17"/>
      <c r="B28" s="18"/>
      <c r="C28" s="19" t="s">
        <v>74</v>
      </c>
      <c r="D28" s="20" t="s">
        <v>74</v>
      </c>
    </row>
    <row r="29" spans="1:4" ht="15.75" thickBot="1">
      <c r="A29" s="25"/>
      <c r="B29" s="26"/>
      <c r="C29" s="29" t="s">
        <v>105</v>
      </c>
      <c r="D29" s="30" t="s">
        <v>107</v>
      </c>
    </row>
    <row r="30" spans="1:4" ht="15.75">
      <c r="A30" s="27" t="s">
        <v>0</v>
      </c>
      <c r="B30" s="28" t="s">
        <v>22</v>
      </c>
      <c r="C30" s="56">
        <f>SUM(C31:C39)</f>
        <v>-24.519999999999982</v>
      </c>
      <c r="D30" s="56">
        <f>SUM(D31:D39)</f>
        <v>278.29</v>
      </c>
    </row>
    <row r="31" spans="1:4" ht="15">
      <c r="A31" s="21" t="s">
        <v>2</v>
      </c>
      <c r="B31" s="22" t="s">
        <v>23</v>
      </c>
      <c r="C31" s="57">
        <v>0</v>
      </c>
      <c r="D31" s="57">
        <v>0</v>
      </c>
    </row>
    <row r="32" spans="1:4" ht="15">
      <c r="A32" s="21" t="s">
        <v>4</v>
      </c>
      <c r="B32" s="22" t="s">
        <v>65</v>
      </c>
      <c r="C32" s="57"/>
      <c r="D32" s="57"/>
    </row>
    <row r="33" spans="1:4" ht="15">
      <c r="A33" s="21" t="s">
        <v>8</v>
      </c>
      <c r="B33" s="22" t="s">
        <v>66</v>
      </c>
      <c r="C33" s="57"/>
      <c r="D33" s="57"/>
    </row>
    <row r="34" spans="1:4" ht="15">
      <c r="A34" s="21" t="s">
        <v>6</v>
      </c>
      <c r="B34" s="22" t="s">
        <v>24</v>
      </c>
      <c r="C34" s="57"/>
      <c r="D34" s="57"/>
    </row>
    <row r="35" spans="1:4" ht="15">
      <c r="A35" s="21" t="s">
        <v>11</v>
      </c>
      <c r="B35" s="22" t="s">
        <v>67</v>
      </c>
      <c r="C35" s="57"/>
      <c r="D35" s="57"/>
    </row>
    <row r="36" spans="1:4" ht="15">
      <c r="A36" s="21" t="s">
        <v>25</v>
      </c>
      <c r="B36" s="22" t="s">
        <v>68</v>
      </c>
      <c r="C36" s="57">
        <v>0</v>
      </c>
      <c r="D36" s="57">
        <v>0</v>
      </c>
    </row>
    <row r="37" spans="1:4" ht="15">
      <c r="A37" s="21" t="s">
        <v>26</v>
      </c>
      <c r="B37" s="22" t="s">
        <v>69</v>
      </c>
      <c r="C37" s="57">
        <v>2568.87</v>
      </c>
      <c r="D37" s="57">
        <v>-24.52</v>
      </c>
    </row>
    <row r="38" spans="1:4" ht="15">
      <c r="A38" s="21" t="s">
        <v>27</v>
      </c>
      <c r="B38" s="22" t="s">
        <v>70</v>
      </c>
      <c r="C38" s="57">
        <v>-2593.39</v>
      </c>
      <c r="D38" s="57">
        <v>302.81</v>
      </c>
    </row>
    <row r="39" spans="1:4" ht="15">
      <c r="A39" s="21" t="s">
        <v>29</v>
      </c>
      <c r="B39" s="22" t="s">
        <v>28</v>
      </c>
      <c r="C39" s="57"/>
      <c r="D39" s="57"/>
    </row>
    <row r="40" spans="1:4" ht="15.75">
      <c r="A40" s="23" t="s">
        <v>13</v>
      </c>
      <c r="B40" s="24" t="s">
        <v>30</v>
      </c>
      <c r="C40" s="58">
        <f>SUM(C41,C42,C43,C44)</f>
        <v>1963.38</v>
      </c>
      <c r="D40" s="58">
        <f>SUM(D41,D42,D43,D44)</f>
        <v>5076.06</v>
      </c>
    </row>
    <row r="41" spans="1:4" ht="15">
      <c r="A41" s="21" t="s">
        <v>2</v>
      </c>
      <c r="B41" s="22" t="s">
        <v>71</v>
      </c>
      <c r="C41" s="57"/>
      <c r="D41" s="57"/>
    </row>
    <row r="42" spans="1:4" ht="15">
      <c r="A42" s="21" t="s">
        <v>4</v>
      </c>
      <c r="B42" s="22" t="s">
        <v>31</v>
      </c>
      <c r="C42" s="57"/>
      <c r="D42" s="57"/>
    </row>
    <row r="43" spans="1:4" ht="15">
      <c r="A43" s="21" t="s">
        <v>8</v>
      </c>
      <c r="B43" s="22" t="s">
        <v>72</v>
      </c>
      <c r="C43" s="57">
        <v>1963.38</v>
      </c>
      <c r="D43" s="57">
        <f>5075.88+0.18</f>
        <v>5076.06</v>
      </c>
    </row>
    <row r="44" spans="1:4" ht="15.75" thickBot="1">
      <c r="A44" s="32" t="s">
        <v>6</v>
      </c>
      <c r="B44" s="33" t="s">
        <v>19</v>
      </c>
      <c r="C44" s="59">
        <v>0</v>
      </c>
      <c r="D44" s="59">
        <v>0</v>
      </c>
    </row>
    <row r="45" spans="1:4" ht="15.75" thickBot="1">
      <c r="A45" s="34"/>
      <c r="B45" s="35" t="s">
        <v>34</v>
      </c>
      <c r="C45" s="60">
        <f>SUM(C40,C30)</f>
        <v>1938.8600000000001</v>
      </c>
      <c r="D45" s="60">
        <f>SUM(D40,D30)</f>
        <v>5354.35</v>
      </c>
    </row>
    <row r="46" spans="1:4" ht="15">
      <c r="A46" s="36"/>
      <c r="B46" s="36"/>
      <c r="C46" s="36"/>
      <c r="D46" s="36"/>
    </row>
    <row r="48" ht="15">
      <c r="B48" s="31" t="s">
        <v>110</v>
      </c>
    </row>
    <row r="50" ht="15">
      <c r="B50" s="31" t="s">
        <v>112</v>
      </c>
    </row>
  </sheetData>
  <printOptions/>
  <pageMargins left="0.4330708661417323" right="0" top="0.5511811023622047" bottom="0.03937007874015748" header="0.196850393700787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90" zoomScaleNormal="90" workbookViewId="0" topLeftCell="A1">
      <pane ySplit="7" topLeftCell="BM53" activePane="bottomLeft" state="frozen"/>
      <selection pane="topLeft" activeCell="A3" sqref="A3:D3"/>
      <selection pane="bottomLeft" activeCell="B61" sqref="B61"/>
    </sheetView>
  </sheetViews>
  <sheetFormatPr defaultColWidth="9.140625" defaultRowHeight="12.75"/>
  <cols>
    <col min="1" max="1" width="5.140625" style="0" customWidth="1"/>
    <col min="2" max="2" width="70.421875" style="0" customWidth="1"/>
    <col min="3" max="4" width="20.8515625" style="0" customWidth="1"/>
  </cols>
  <sheetData>
    <row r="1" ht="15.75">
      <c r="B1" s="61" t="s">
        <v>104</v>
      </c>
    </row>
    <row r="2" spans="1:2" ht="22.5" customHeight="1">
      <c r="A2" t="s">
        <v>96</v>
      </c>
      <c r="B2" s="61" t="s">
        <v>102</v>
      </c>
    </row>
    <row r="3" ht="14.25" customHeight="1">
      <c r="B3" s="61"/>
    </row>
    <row r="4" ht="15.75">
      <c r="B4" s="61" t="s">
        <v>103</v>
      </c>
    </row>
    <row r="5" ht="21" customHeight="1">
      <c r="B5" s="61"/>
    </row>
    <row r="6" ht="15.75">
      <c r="B6" s="61"/>
    </row>
    <row r="7" spans="1:2" ht="18">
      <c r="A7" s="1" t="s">
        <v>108</v>
      </c>
      <c r="B7" s="61"/>
    </row>
    <row r="8" ht="15" customHeight="1"/>
    <row r="9" ht="13.5" thickBot="1">
      <c r="A9" t="s">
        <v>73</v>
      </c>
    </row>
    <row r="10" spans="1:4" ht="15">
      <c r="A10" s="43"/>
      <c r="B10" s="62"/>
      <c r="C10" s="42"/>
      <c r="D10" s="43"/>
    </row>
    <row r="11" spans="1:4" ht="15">
      <c r="A11" s="68"/>
      <c r="B11" s="63" t="s">
        <v>109</v>
      </c>
      <c r="C11" s="47" t="s">
        <v>75</v>
      </c>
      <c r="D11" s="48" t="s">
        <v>76</v>
      </c>
    </row>
    <row r="12" spans="1:4" ht="15.75">
      <c r="A12" s="69" t="s">
        <v>0</v>
      </c>
      <c r="B12" s="64" t="s">
        <v>35</v>
      </c>
      <c r="C12" s="44">
        <f>SUM(C14:C17)</f>
        <v>13148.66</v>
      </c>
      <c r="D12" s="44">
        <f>SUM(D14:D17)</f>
        <v>39455.1</v>
      </c>
    </row>
    <row r="13" spans="1:4" ht="15">
      <c r="A13" s="68" t="s">
        <v>10</v>
      </c>
      <c r="B13" s="63" t="s">
        <v>77</v>
      </c>
      <c r="C13" s="45"/>
      <c r="D13" s="45"/>
    </row>
    <row r="14" spans="1:4" ht="15">
      <c r="A14" s="68" t="s">
        <v>2</v>
      </c>
      <c r="B14" s="63" t="s">
        <v>36</v>
      </c>
      <c r="C14" s="45">
        <v>900</v>
      </c>
      <c r="D14" s="45">
        <v>0</v>
      </c>
    </row>
    <row r="15" spans="1:4" ht="30">
      <c r="A15" s="68" t="s">
        <v>4</v>
      </c>
      <c r="B15" s="65" t="s">
        <v>100</v>
      </c>
      <c r="C15" s="45"/>
      <c r="D15" s="45"/>
    </row>
    <row r="16" spans="1:4" ht="15">
      <c r="A16" s="68" t="s">
        <v>8</v>
      </c>
      <c r="B16" s="63" t="s">
        <v>85</v>
      </c>
      <c r="C16" s="45"/>
      <c r="D16" s="45"/>
    </row>
    <row r="17" spans="1:4" ht="15">
      <c r="A17" s="68" t="s">
        <v>6</v>
      </c>
      <c r="B17" s="63" t="s">
        <v>37</v>
      </c>
      <c r="C17" s="45">
        <v>12248.66</v>
      </c>
      <c r="D17" s="45">
        <v>39455.1</v>
      </c>
    </row>
    <row r="18" spans="1:4" ht="15.75">
      <c r="A18" s="69" t="s">
        <v>13</v>
      </c>
      <c r="B18" s="64" t="s">
        <v>38</v>
      </c>
      <c r="C18" s="44">
        <f>SUM(C19:C22,C24,C25,C26,C27)</f>
        <v>10556.27</v>
      </c>
      <c r="D18" s="44">
        <f>SUM(D19:D22,D24,D25,D26,D27)</f>
        <v>35842.72</v>
      </c>
    </row>
    <row r="19" spans="1:4" ht="15">
      <c r="A19" s="68" t="s">
        <v>2</v>
      </c>
      <c r="B19" s="63" t="s">
        <v>39</v>
      </c>
      <c r="C19" s="45">
        <v>0</v>
      </c>
      <c r="D19" s="45">
        <v>0</v>
      </c>
    </row>
    <row r="20" spans="1:4" ht="15">
      <c r="A20" s="68" t="s">
        <v>4</v>
      </c>
      <c r="B20" s="65" t="s">
        <v>40</v>
      </c>
      <c r="C20" s="45">
        <v>834.47</v>
      </c>
      <c r="D20" s="45">
        <f>933.66+372.52</f>
        <v>1306.1799999999998</v>
      </c>
    </row>
    <row r="21" spans="1:4" ht="15">
      <c r="A21" s="68" t="s">
        <v>8</v>
      </c>
      <c r="B21" s="63" t="s">
        <v>41</v>
      </c>
      <c r="C21" s="45">
        <v>572.1</v>
      </c>
      <c r="D21" s="45">
        <v>4418.62</v>
      </c>
    </row>
    <row r="22" spans="1:4" ht="15">
      <c r="A22" s="68" t="s">
        <v>6</v>
      </c>
      <c r="B22" s="63" t="s">
        <v>42</v>
      </c>
      <c r="C22" s="45">
        <v>2511.65</v>
      </c>
      <c r="D22" s="45">
        <v>1180.19</v>
      </c>
    </row>
    <row r="23" spans="1:4" ht="15">
      <c r="A23" s="68" t="s">
        <v>10</v>
      </c>
      <c r="B23" s="63" t="s">
        <v>43</v>
      </c>
      <c r="C23" s="45"/>
      <c r="D23" s="45"/>
    </row>
    <row r="24" spans="1:4" ht="15">
      <c r="A24" s="68" t="s">
        <v>11</v>
      </c>
      <c r="B24" s="63" t="s">
        <v>44</v>
      </c>
      <c r="C24" s="45">
        <v>3378.11</v>
      </c>
      <c r="D24" s="45">
        <v>7779.09</v>
      </c>
    </row>
    <row r="25" spans="1:4" ht="15">
      <c r="A25" s="68" t="s">
        <v>25</v>
      </c>
      <c r="B25" s="63" t="s">
        <v>86</v>
      </c>
      <c r="C25" s="45">
        <v>149.31</v>
      </c>
      <c r="D25" s="45">
        <v>1246.97</v>
      </c>
    </row>
    <row r="26" spans="1:4" ht="15">
      <c r="A26" s="68" t="s">
        <v>26</v>
      </c>
      <c r="B26" s="63" t="s">
        <v>87</v>
      </c>
      <c r="C26" s="45">
        <v>0</v>
      </c>
      <c r="D26" s="45">
        <v>0</v>
      </c>
    </row>
    <row r="27" spans="1:4" ht="15">
      <c r="A27" s="68" t="s">
        <v>27</v>
      </c>
      <c r="B27" s="63" t="s">
        <v>45</v>
      </c>
      <c r="C27" s="45">
        <v>3110.63</v>
      </c>
      <c r="D27" s="45">
        <v>19911.67</v>
      </c>
    </row>
    <row r="28" spans="1:4" ht="15.75">
      <c r="A28" s="69" t="s">
        <v>18</v>
      </c>
      <c r="B28" s="64" t="s">
        <v>88</v>
      </c>
      <c r="C28" s="44">
        <f>C12-C18</f>
        <v>2592.3899999999994</v>
      </c>
      <c r="D28" s="44">
        <f>D12-D18</f>
        <v>3612.3799999999974</v>
      </c>
    </row>
    <row r="29" spans="1:4" ht="15.75">
      <c r="A29" s="69" t="s">
        <v>32</v>
      </c>
      <c r="B29" s="64" t="s">
        <v>46</v>
      </c>
      <c r="C29" s="44">
        <f>SUM(C30:C32)</f>
        <v>100450</v>
      </c>
      <c r="D29" s="44">
        <f>SUM(D30:D32)</f>
        <v>105617.02</v>
      </c>
    </row>
    <row r="30" spans="1:4" ht="15">
      <c r="A30" s="68" t="s">
        <v>2</v>
      </c>
      <c r="B30" s="63" t="s">
        <v>47</v>
      </c>
      <c r="C30" s="45">
        <v>2400</v>
      </c>
      <c r="D30" s="45">
        <v>0</v>
      </c>
    </row>
    <row r="31" spans="1:4" ht="15">
      <c r="A31" s="68" t="s">
        <v>4</v>
      </c>
      <c r="B31" s="63" t="s">
        <v>48</v>
      </c>
      <c r="C31" s="45">
        <v>92400</v>
      </c>
      <c r="D31" s="45">
        <v>92400</v>
      </c>
    </row>
    <row r="32" spans="1:4" ht="15">
      <c r="A32" s="68" t="s">
        <v>8</v>
      </c>
      <c r="B32" s="63" t="s">
        <v>49</v>
      </c>
      <c r="C32" s="45">
        <v>5650</v>
      </c>
      <c r="D32" s="45">
        <f>10020+2674.6+522.42</f>
        <v>13217.02</v>
      </c>
    </row>
    <row r="33" spans="1:4" ht="15.75">
      <c r="A33" s="69" t="s">
        <v>33</v>
      </c>
      <c r="B33" s="64" t="s">
        <v>50</v>
      </c>
      <c r="C33" s="44">
        <f>SUM(C34:C36)</f>
        <v>106015.26</v>
      </c>
      <c r="D33" s="44">
        <f>SUM(D34:D36)</f>
        <v>108905.01000000001</v>
      </c>
    </row>
    <row r="34" spans="1:4" ht="15">
      <c r="A34" s="68" t="s">
        <v>2</v>
      </c>
      <c r="B34" s="63" t="s">
        <v>78</v>
      </c>
      <c r="C34" s="45">
        <v>0</v>
      </c>
      <c r="D34" s="45">
        <v>0</v>
      </c>
    </row>
    <row r="35" spans="1:4" ht="15">
      <c r="A35" s="68" t="s">
        <v>4</v>
      </c>
      <c r="B35" s="63" t="s">
        <v>79</v>
      </c>
      <c r="C35" s="45"/>
      <c r="D35" s="45"/>
    </row>
    <row r="36" spans="1:4" ht="15">
      <c r="A36" s="68" t="s">
        <v>8</v>
      </c>
      <c r="B36" s="63" t="s">
        <v>51</v>
      </c>
      <c r="C36" s="45">
        <f>92397.54+328.41+13289.31</f>
        <v>106015.26</v>
      </c>
      <c r="D36" s="45">
        <f>2675.4+13829.7+92399.91</f>
        <v>108905.01000000001</v>
      </c>
    </row>
    <row r="37" spans="1:4" ht="15.75">
      <c r="A37" s="69" t="s">
        <v>52</v>
      </c>
      <c r="B37" s="64" t="s">
        <v>89</v>
      </c>
      <c r="C37" s="44">
        <f>C28+C29-C33</f>
        <v>-2972.8699999999953</v>
      </c>
      <c r="D37" s="44">
        <f>D28+D29-D33</f>
        <v>324.38999999998487</v>
      </c>
    </row>
    <row r="38" spans="1:4" ht="15.75">
      <c r="A38" s="69" t="s">
        <v>53</v>
      </c>
      <c r="B38" s="64" t="s">
        <v>90</v>
      </c>
      <c r="C38" s="44">
        <f>SUM(C39,C41,C43,C44,C45)</f>
        <v>412.48</v>
      </c>
      <c r="D38" s="44">
        <f>SUM(D39,D41,D43,D44,D45)</f>
        <v>0.47</v>
      </c>
    </row>
    <row r="39" spans="1:4" ht="15">
      <c r="A39" s="68" t="s">
        <v>2</v>
      </c>
      <c r="B39" s="63" t="s">
        <v>54</v>
      </c>
      <c r="C39" s="45"/>
      <c r="D39" s="45"/>
    </row>
    <row r="40" spans="1:4" ht="15">
      <c r="A40" s="68" t="s">
        <v>10</v>
      </c>
      <c r="B40" s="63" t="s">
        <v>77</v>
      </c>
      <c r="C40" s="45"/>
      <c r="D40" s="45"/>
    </row>
    <row r="41" spans="1:4" ht="15">
      <c r="A41" s="68" t="s">
        <v>4</v>
      </c>
      <c r="B41" s="63" t="s">
        <v>55</v>
      </c>
      <c r="C41" s="45">
        <v>0.48</v>
      </c>
      <c r="D41" s="45">
        <v>0.47</v>
      </c>
    </row>
    <row r="42" spans="1:4" ht="15">
      <c r="A42" s="68" t="s">
        <v>10</v>
      </c>
      <c r="B42" s="63" t="s">
        <v>77</v>
      </c>
      <c r="C42" s="45"/>
      <c r="D42" s="45"/>
    </row>
    <row r="43" spans="1:4" ht="15">
      <c r="A43" s="68" t="s">
        <v>8</v>
      </c>
      <c r="B43" s="63" t="s">
        <v>80</v>
      </c>
      <c r="C43" s="45"/>
      <c r="D43" s="45"/>
    </row>
    <row r="44" spans="1:4" ht="15">
      <c r="A44" s="68" t="s">
        <v>6</v>
      </c>
      <c r="B44" s="63" t="s">
        <v>81</v>
      </c>
      <c r="C44" s="45"/>
      <c r="D44" s="45"/>
    </row>
    <row r="45" spans="1:4" ht="15">
      <c r="A45" s="68" t="s">
        <v>11</v>
      </c>
      <c r="B45" s="63" t="s">
        <v>56</v>
      </c>
      <c r="C45" s="45">
        <v>412</v>
      </c>
      <c r="D45" s="45"/>
    </row>
    <row r="46" spans="1:4" ht="15.75">
      <c r="A46" s="69" t="s">
        <v>57</v>
      </c>
      <c r="B46" s="64" t="s">
        <v>82</v>
      </c>
      <c r="C46" s="44">
        <f>SUM(C49:C51,C47)</f>
        <v>33</v>
      </c>
      <c r="D46" s="44">
        <f>SUM(D49:D51,D47)</f>
        <v>22.049999999999997</v>
      </c>
    </row>
    <row r="47" spans="1:4" ht="15.75">
      <c r="A47" s="69" t="s">
        <v>2</v>
      </c>
      <c r="B47" s="64" t="s">
        <v>55</v>
      </c>
      <c r="C47" s="44">
        <v>0</v>
      </c>
      <c r="D47" s="44">
        <v>0</v>
      </c>
    </row>
    <row r="48" spans="1:4" ht="15">
      <c r="A48" s="68" t="s">
        <v>10</v>
      </c>
      <c r="B48" s="63" t="s">
        <v>83</v>
      </c>
      <c r="C48" s="45"/>
      <c r="D48" s="45"/>
    </row>
    <row r="49" spans="1:4" ht="15">
      <c r="A49" s="68" t="s">
        <v>4</v>
      </c>
      <c r="B49" s="63" t="s">
        <v>84</v>
      </c>
      <c r="C49" s="45"/>
      <c r="D49" s="45"/>
    </row>
    <row r="50" spans="1:4" ht="15">
      <c r="A50" s="68" t="s">
        <v>8</v>
      </c>
      <c r="B50" s="63" t="s">
        <v>81</v>
      </c>
      <c r="C50" s="45"/>
      <c r="D50" s="45"/>
    </row>
    <row r="51" spans="1:4" ht="15">
      <c r="A51" s="68" t="s">
        <v>6</v>
      </c>
      <c r="B51" s="63" t="s">
        <v>56</v>
      </c>
      <c r="C51" s="45">
        <v>33</v>
      </c>
      <c r="D51" s="45">
        <f>19.56+2.49</f>
        <v>22.049999999999997</v>
      </c>
    </row>
    <row r="52" spans="1:4" ht="15.75">
      <c r="A52" s="69" t="s">
        <v>2</v>
      </c>
      <c r="B52" s="64" t="s">
        <v>91</v>
      </c>
      <c r="C52" s="44">
        <f>C37+C38-C46</f>
        <v>-2593.3899999999953</v>
      </c>
      <c r="D52" s="44">
        <f>D37+D38-D46</f>
        <v>302.8099999999849</v>
      </c>
    </row>
    <row r="53" spans="1:4" ht="15.75">
      <c r="A53" s="69" t="s">
        <v>58</v>
      </c>
      <c r="B53" s="64" t="s">
        <v>92</v>
      </c>
      <c r="C53" s="44">
        <f>C54-C55</f>
        <v>0</v>
      </c>
      <c r="D53" s="44">
        <f>D54-D55</f>
        <v>0</v>
      </c>
    </row>
    <row r="54" spans="1:4" ht="15">
      <c r="A54" s="68" t="s">
        <v>2</v>
      </c>
      <c r="B54" s="63" t="s">
        <v>93</v>
      </c>
      <c r="C54" s="45"/>
      <c r="D54" s="45"/>
    </row>
    <row r="55" spans="1:4" ht="15">
      <c r="A55" s="68" t="s">
        <v>4</v>
      </c>
      <c r="B55" s="63" t="s">
        <v>60</v>
      </c>
      <c r="C55" s="45"/>
      <c r="D55" s="45"/>
    </row>
    <row r="56" spans="1:4" ht="15.75">
      <c r="A56" s="69" t="s">
        <v>59</v>
      </c>
      <c r="B56" s="64" t="s">
        <v>94</v>
      </c>
      <c r="C56" s="44">
        <f>C52+C53</f>
        <v>-2593.3899999999953</v>
      </c>
      <c r="D56" s="44">
        <f>D52+D53</f>
        <v>302.8099999999849</v>
      </c>
    </row>
    <row r="57" spans="1:4" ht="15.75">
      <c r="A57" s="69" t="s">
        <v>61</v>
      </c>
      <c r="B57" s="64" t="s">
        <v>63</v>
      </c>
      <c r="C57" s="44">
        <v>0</v>
      </c>
      <c r="D57" s="44">
        <v>0</v>
      </c>
    </row>
    <row r="58" spans="1:4" ht="16.5" thickBot="1">
      <c r="A58" s="70" t="s">
        <v>62</v>
      </c>
      <c r="B58" s="66" t="s">
        <v>101</v>
      </c>
      <c r="C58" s="49">
        <v>0</v>
      </c>
      <c r="D58" s="49">
        <v>0</v>
      </c>
    </row>
    <row r="59" spans="1:4" ht="16.5" thickBot="1">
      <c r="A59" s="71" t="s">
        <v>64</v>
      </c>
      <c r="B59" s="67" t="s">
        <v>95</v>
      </c>
      <c r="C59" s="50">
        <f>C56-C57-C58</f>
        <v>-2593.3899999999953</v>
      </c>
      <c r="D59" s="50">
        <f>D56-D57-D58</f>
        <v>302.8099999999849</v>
      </c>
    </row>
    <row r="60" spans="1:4" ht="15">
      <c r="A60" s="46"/>
      <c r="B60" s="46"/>
      <c r="C60" s="46"/>
      <c r="D60" s="46"/>
    </row>
    <row r="61" spans="1:4" ht="15">
      <c r="A61" s="46"/>
      <c r="B61" s="46" t="s">
        <v>111</v>
      </c>
      <c r="C61" s="46"/>
      <c r="D61" s="46"/>
    </row>
    <row r="62" spans="1:4" ht="15">
      <c r="A62" s="46"/>
      <c r="B62" s="46" t="s">
        <v>110</v>
      </c>
      <c r="C62" s="46"/>
      <c r="D62" s="46"/>
    </row>
    <row r="63" spans="1:4" ht="15">
      <c r="A63" s="46"/>
      <c r="B63" s="46"/>
      <c r="C63" s="46"/>
      <c r="D63" s="46"/>
    </row>
  </sheetData>
  <printOptions/>
  <pageMargins left="1.03" right="0.42" top="0.63" bottom="1" header="0.5" footer="0.5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b">
        <v>1</v>
      </c>
    </row>
    <row r="2" ht="12.75">
      <c r="A2" t="b">
        <v>1</v>
      </c>
    </row>
    <row r="3" ht="12.75">
      <c r="A3" t="b">
        <v>1</v>
      </c>
    </row>
    <row r="4" ht="12.75">
      <c r="A4" t="b">
        <v>1</v>
      </c>
    </row>
    <row r="5" ht="12.75">
      <c r="A5" t="b">
        <v>1</v>
      </c>
    </row>
    <row r="6" ht="12.75">
      <c r="A6" t="b">
        <v>1</v>
      </c>
    </row>
    <row r="7" ht="12.75">
      <c r="A7" t="b">
        <v>1</v>
      </c>
    </row>
    <row r="8" ht="12.75">
      <c r="A8" t="b">
        <v>1</v>
      </c>
    </row>
    <row r="9" ht="12.75">
      <c r="A9" t="b">
        <v>1</v>
      </c>
    </row>
    <row r="10" ht="12.75">
      <c r="A10" t="b">
        <v>1</v>
      </c>
    </row>
    <row r="11" ht="12.75">
      <c r="A11" t="b">
        <v>1</v>
      </c>
    </row>
    <row r="12" ht="12.75">
      <c r="C12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BOGUSZ TERESA</cp:lastModifiedBy>
  <cp:lastPrinted>2011-01-27T13:38:01Z</cp:lastPrinted>
  <dcterms:created xsi:type="dcterms:W3CDTF">2009-02-05T15:45:16Z</dcterms:created>
  <dcterms:modified xsi:type="dcterms:W3CDTF">2011-02-24T09:36:22Z</dcterms:modified>
  <cp:category/>
  <cp:version/>
  <cp:contentType/>
  <cp:contentStatus/>
</cp:coreProperties>
</file>